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tabRatio="481" activeTab="0"/>
  </bookViews>
  <sheets>
    <sheet name="1" sheetId="1" r:id="rId1"/>
  </sheets>
  <externalReferences>
    <externalReference r:id="rId4"/>
    <externalReference r:id="rId5"/>
  </externalReferences>
  <definedNames>
    <definedName name="а4">#REF!</definedName>
    <definedName name="апрель99">'[1]вс'!#REF!</definedName>
    <definedName name="в4">#REF!</definedName>
    <definedName name="_xlnm.Print_Titles" localSheetId="0">'1'!$8:$8</definedName>
    <definedName name="июнь99">'[1]вс'!#REF!</definedName>
    <definedName name="кварт299">'[1]вс'!#REF!</definedName>
    <definedName name="кварт99">'[1]вс'!#REF!</definedName>
    <definedName name="кварт992">'[1]вс'!#REF!</definedName>
    <definedName name="май99">'[1]вс'!#REF!</definedName>
    <definedName name="март99">'[1]вс'!#REF!</definedName>
    <definedName name="полуг99">'[1]вс'!#REF!</definedName>
    <definedName name="февраль99">'[1]вс'!#REF!</definedName>
    <definedName name="январь99">'[1]вс'!#REF!</definedName>
  </definedNames>
  <calcPr fullCalcOnLoad="1"/>
</workbook>
</file>

<file path=xl/sharedStrings.xml><?xml version="1.0" encoding="utf-8"?>
<sst xmlns="http://schemas.openxmlformats.org/spreadsheetml/2006/main" count="262" uniqueCount="260">
  <si>
    <t>Код по бюджетной классификации</t>
  </si>
  <si>
    <t>ОБЪЕМ ПОСТУПЛЕНИЯ ДОХОДОВ</t>
  </si>
  <si>
    <t>ВСЕГО доходов</t>
  </si>
  <si>
    <t>НАЛОГИ НА ПРИБЫЛЬ, ДОХОДЫ</t>
  </si>
  <si>
    <t>Налог на доходы физических лиц</t>
  </si>
  <si>
    <t>000 1 01 02010 01 0000 110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</si>
  <si>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</si>
  <si>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</si>
  <si>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</si>
  <si>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000 1 01 02022 01 0000 110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</si>
  <si>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   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</si>
  <si>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</si>
  <si>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</si>
  <si>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</si>
  <si>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</si>
  <si>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</si>
  <si>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</si>
  <si>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</si>
  <si>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</si>
  <si>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</si>
  <si>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000 1 06 01000 10 0000 110</t>
  </si>
  <si>
    <t>Налог на имущество физических лиц</t>
  </si>
  <si>
    <t>000 1 06 01030 05 0000 110</t>
  </si>
  <si>
    <t>Налог на имущество физических лиц, зачисляемый в бюджеты муниципальных районов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</si>
  <si>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</si>
  <si>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</si>
  <si>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000 1 06 02000 02 0000 110</t>
  </si>
  <si>
    <t>Налог на имущество организаций по  имуществу, не водящему в Единую систему газоснабжения</t>
  </si>
  <si>
    <t>000 1 06 02010 02 0000 110</t>
  </si>
  <si>
    <t>- налог на имущество организаций по имуществу, не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</si>
  <si>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</si>
  <si>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</si>
  <si>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</si>
  <si>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</si>
  <si>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</si>
  <si>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</si>
  <si>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</si>
  <si>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</si>
  <si>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</si>
  <si>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</si>
  <si>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</si>
  <si>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</si>
  <si>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</si>
  <si>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</si>
  <si>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</si>
  <si>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</si>
  <si>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</si>
  <si>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</si>
  <si>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- 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</si>
  <si>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</si>
  <si>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</si>
  <si>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</si>
  <si>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</si>
  <si>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</si>
  <si>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</si>
  <si>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</si>
  <si>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</si>
  <si>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</si>
  <si>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</si>
  <si>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- государственная пошлина за государственную регистрацию транспортных средств и иные юридически значимые действия, связанные с  изменениями и выдачей документов на транспортные средства, выдачей регистрационных знаков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</si>
  <si>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</si>
  <si>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</si>
  <si>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</si>
  <si>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</si>
  <si>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000 1 09 03000 00 0000 110</t>
  </si>
  <si>
    <t>Платежи за пользование природными ресурсами</t>
  </si>
  <si>
    <t>000 1 09 03020 00 0000 110</t>
  </si>
  <si>
    <t>000 1 09 03023 01 0000 110</t>
  </si>
  <si>
    <t>- платежи за добычу подземных вод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</si>
  <si>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</si>
  <si>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</si>
  <si>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</si>
  <si>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</si>
  <si>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000 1 09 04050 10 0000 110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</si>
  <si>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</si>
  <si>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</si>
  <si>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</si>
  <si>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</si>
  <si>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Прочие налоги и сборы (по отмененным местным налогам и сборам)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</si>
  <si>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</si>
  <si>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</si>
  <si>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</si>
  <si>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</si>
  <si>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</si>
  <si>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</si>
  <si>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</si>
  <si>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</si>
  <si>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</si>
  <si>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</si>
  <si>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</si>
  <si>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</si>
  <si>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</si>
  <si>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</si>
  <si>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</si>
  <si>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000 1 13 03050 10 0000 130 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</si>
  <si>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</si>
  <si>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ДОХОДЫ ОТ ПРОДАЖИ МАТЕРИАЛЬНЫХ И НЕМАТЕРИАЛЬНЫХ АКТИВОВ</t>
  </si>
  <si>
    <t>000 1 14 02030 10 0000 440</t>
  </si>
  <si>
    <t xml:space="preserve">000 1 14 02033 10 0000 440 </t>
  </si>
  <si>
    <t>ШТРАФЫ, САНКЦИИ, ВОЗМЕЩЕНИЕ УЩЕРБА</t>
  </si>
  <si>
    <t xml:space="preserve">000 1 16 18000 00 0000 140 </t>
  </si>
  <si>
    <t>Денежные взыскания (штрафы) за нарушение бюджетного законодательства Российской Федерации</t>
  </si>
  <si>
    <t xml:space="preserve">000 1 16 18050 05 0000 140 </t>
  </si>
  <si>
    <t>Денежные взыскания (штрафы) за нарушение бюджетного законодательства (в части бюджетов муниципальных районов)</t>
  </si>
  <si>
    <t>000 1 16 27000 01 0000 140</t>
  </si>
  <si>
    <t>Денежные взыскания (штрафы) за нарушение Федерального закона "О пожарной безопасности"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</si>
  <si>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</si>
  <si>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</si>
  <si>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</si>
  <si>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</si>
  <si>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</si>
  <si>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-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</si>
  <si>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</si>
  <si>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</si>
  <si>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000 1 16 30000 01 0000 140</t>
  </si>
  <si>
    <t>Денежные взыскания (штрафы) за административные правонарушения в области дорожного движения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</si>
  <si>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</si>
  <si>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</si>
  <si>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</si>
  <si>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</si>
  <si>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</si>
  <si>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</si>
  <si>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</si>
  <si>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</si>
  <si>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</si>
  <si>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</si>
  <si>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</si>
  <si>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 xml:space="preserve">000 1 17 01050 10 0000 180 </t>
  </si>
  <si>
    <t>Невыясненные поступления, зачисляемые в бюджеты поселений</t>
  </si>
  <si>
    <t>000 1 17 02000 10 0000 180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</si>
  <si>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</t>
  </si>
  <si>
    <t>Возмещение потерь сельскохозяйственного производства, связанных с изъятием сельскохозяйственных угодий</t>
  </si>
  <si>
    <t>Прочие неналоговые доходы</t>
  </si>
  <si>
    <t>Прочие неналоговые доходы бюджетов муниципальных районов</t>
  </si>
  <si>
    <t>000 1 17 05050 10 0000 180</t>
  </si>
  <si>
    <t>Прочие неналоговые доходы бюджетов поселений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</si>
  <si>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</si>
  <si>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Плата за использование лесов в части, превышающей минимальный размер платы по договору купли-продажи лесных насаждений</t>
  </si>
  <si>
    <t>НАЛОГОВЫЕ И НЕНАЛОГОВЫЕ ДОХОДЫ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</si>
  <si>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</si>
  <si>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</si>
  <si>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</si>
  <si>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</si>
  <si>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</si>
  <si>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</si>
  <si>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</si>
  <si>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5</t>
  </si>
  <si>
    <t>в бюджет Буйского муниципального района на 2010 г</t>
  </si>
  <si>
    <t>Наименование показателя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</si>
  <si>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</si>
  <si>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</si>
  <si>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</si>
  <si>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</si>
  <si>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</si>
  <si>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</si>
  <si>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000 1 05 00000 00 0000 000</t>
  </si>
  <si>
    <t>000 1 05 01000 00 0000 110</t>
  </si>
  <si>
    <t>000 1 05 01010 01 0000 110</t>
  </si>
  <si>
    <t>000 1 05 01020 01 0000 110</t>
  </si>
  <si>
    <t>000 1 05 02000 02 0000 110</t>
  </si>
  <si>
    <t>000 1 05 03000 01 0000 110</t>
  </si>
  <si>
    <t>000 1 06 00000 00 0000 000</t>
  </si>
  <si>
    <t>000 1 06 04000 02 0000 110</t>
  </si>
  <si>
    <t>000 1 06 04011 02 0000 110</t>
  </si>
  <si>
    <t>000 1 06 04012 02 0000 110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</si>
  <si>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</si>
  <si>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000 1 08 04020 01 0000 110</t>
  </si>
  <si>
    <t xml:space="preserve"> 000 1 08 07170 01 0000 110 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</si>
  <si>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</si>
  <si>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</si>
  <si>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</si>
  <si>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000 1 08 07175 01 0000 110</t>
  </si>
  <si>
    <t xml:space="preserve">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</si>
  <si>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000 1 09 01000 00 0000 110</t>
  </si>
  <si>
    <t>Налог на прибыль организаций, зачислявшийся до 1 января 2005 года в местные бюджеты</t>
  </si>
  <si>
    <t>Платежи за добычу полезных ископаемых</t>
  </si>
  <si>
    <t>000 1 09 03021 05 0000 110</t>
  </si>
  <si>
    <t>Платежи за добычу  общераспространенных полезных  ископаемых,  мобилизуемые  на территориях муниципальных районов</t>
  </si>
  <si>
    <t>Земельный налог (по обязательствам, возникшим до 1 января 2006 года), мобилизуемый на территориях поселений</t>
  </si>
  <si>
    <t>000 1 09 07000 00 0000 110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</si>
  <si>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</si>
  <si>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</si>
  <si>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000 1 09 07050 00 0000 110</t>
  </si>
  <si>
    <t>Прочие местные налоги и сборы</t>
  </si>
  <si>
    <t>000 1 11 00000 00 0000 000</t>
  </si>
  <si>
    <t>000 1 11 03000 00 0000 120</t>
  </si>
  <si>
    <t>000 1 11 03050 05 0000 120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</si>
  <si>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</si>
  <si>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</si>
  <si>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</si>
  <si>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</si>
  <si>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000 1 11 05010 10 0000 120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</si>
  <si>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</si>
  <si>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000 1 11 05020 10 0000 120
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</si>
  <si>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</si>
  <si>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 xml:space="preserve">000 1 11 05025 10 0000 120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</si>
  <si>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районов (за исключением земельных участков муниципальных автономных учреждений)</t>
  </si>
  <si>
    <t xml:space="preserve">000 1 11 07000 00 0000 120
</t>
  </si>
  <si>
    <t>Платежи от государственных и муниципальных унитарных предприятий</t>
  </si>
  <si>
    <t xml:space="preserve">000 1 11 07010 00 0000 120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</si>
  <si>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</si>
  <si>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000 1 11 07015 05 0000 120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</si>
  <si>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</si>
  <si>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</si>
  <si>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</si>
  <si>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</si>
  <si>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</si>
  <si>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</si>
  <si>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</si>
  <si>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000 1 11 09035 10 0000 120</t>
  </si>
  <si>
    <t>Доходы от эксплуатации и использования имущества автомобильных дорог, находящихся в собственности поселений</t>
  </si>
  <si>
    <t>000 1 11 09040 00 0000 120</t>
  </si>
  <si>
    <t>000 1 11 09045 05 0000 120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</si>
  <si>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</si>
  <si>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</si>
  <si>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</si>
  <si>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</si>
  <si>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000 1 12 04000 00 0000 120</t>
  </si>
  <si>
    <t>Плата за использование лесов</t>
  </si>
  <si>
    <t>000 1 12 04020 02 0000 120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</si>
  <si>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</si>
  <si>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000 1 12 04021 02 0000 120</t>
  </si>
  <si>
    <t>000 1 12 04022 02 0000 120</t>
  </si>
  <si>
    <t>Плата за использование лесов в части, превышающей минимальный размер арендной платы</t>
  </si>
  <si>
    <t>000 1 12 04060 02 0000 120</t>
  </si>
  <si>
    <t>Плата по договору купли-продажи лесных насаждений для собственных нужд</t>
  </si>
  <si>
    <t>000 1 14 00000 00 0000 000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</si>
  <si>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</si>
  <si>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</si>
  <si>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000 1 14 02030 05 0000 410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</si>
  <si>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</si>
  <si>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</si>
  <si>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</si>
  <si>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000 1 14 02030 05 0000 440</t>
  </si>
  <si>
    <t>000 1 14 02033 05 0000 440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</si>
  <si>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</si>
  <si>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</si>
  <si>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</si>
  <si>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000 1 16 00000 00 0000 000</t>
  </si>
  <si>
    <t xml:space="preserve">000 1 16 25050 01 0000 140 </t>
  </si>
  <si>
    <t>Денежные взыскания (штрафы) за нарушение законодательства в области охраны окружающей среды</t>
  </si>
  <si>
    <t>000 1 16 90000 00 0000 140</t>
  </si>
  <si>
    <t xml:space="preserve">000 1 16 90050 05 0000 140 </t>
  </si>
  <si>
    <t>000 1 17 00000 00 0000 000</t>
  </si>
  <si>
    <t>000 1 17 05000 00 0000 180</t>
  </si>
  <si>
    <t>000 1 17 05050 05 0000 180</t>
  </si>
  <si>
    <t>000 1 17 08000 01 0000 180</t>
  </si>
  <si>
    <t>Суммы по искам о возмещении вреда, причиненного окружающей среде</t>
  </si>
  <si>
    <t>000 1 19 00000 00 0000 000</t>
  </si>
  <si>
    <t>ВОЗВРАТ ОСТАТКОВ СУБСИДИЙ И СУБВЕНЦИЙ ПРОШЛЫХ ЛЕТ</t>
  </si>
  <si>
    <t xml:space="preserve">000 1 19 05000 05 0000 151   </t>
  </si>
  <si>
    <t>Возврат остатков субсидий и субвенций из бюджетов муниципальных районов</t>
  </si>
  <si>
    <t>Безвозмездные поступления</t>
  </si>
  <si>
    <t>Сумма, тысяч рублей</t>
  </si>
  <si>
    <t>Субсидии</t>
  </si>
  <si>
    <t>Иные межбюджетные трансыерты</t>
  </si>
  <si>
    <t>Субвенции</t>
  </si>
  <si>
    <t xml:space="preserve">Дотации </t>
  </si>
  <si>
    <t xml:space="preserve"> решением Собрания депутатов Буского муниципального района от 25 декабря 2009 года № 468</t>
  </si>
  <si>
    <t>Утвержден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</si>
</sst>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000"/>
    <numFmt numFmtId="188" formatCode="0.000000"/>
    <numFmt numFmtId="189" formatCode="0.00000"/>
    <numFmt numFmtId="190" formatCode="_-* #,##0.0\ _р_._-;\-* #,##0.0\ _р_._-;_-* &quot;-&quot;??\ _р_._-;_-@_-"/>
    <numFmt numFmtId="191" formatCode="_-* #,##0\ _р_._-;\-* #,##0\ _р_._-;_-* &quot;-&quot;??\ _р_._-;_-@_-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  <numFmt numFmtId="207" formatCode="0.00000000"/>
    <numFmt numFmtId="208" formatCode="0.0000000"/>
    <numFmt numFmtId="209" formatCode="#,##0.0_ ;[Red]\-#,##0.0\ "/>
    <numFmt numFmtId="210" formatCode="#,##0.00000_ ;[Red]\-#,##0.00000\ "/>
    <numFmt numFmtId="211" formatCode="_-* #,##0.0_р_._-;\-* #,##0.0_р_._-;_-* &quot;-&quot;??_р_._-;_-@_-"/>
    <numFmt numFmtId="212" formatCode="#,##0.00_ ;[Red]\-#,##0.00\ 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 quotePrefix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209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justify" vertical="top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justify" vertical="top"/>
    </xf>
    <xf numFmtId="0" fontId="4" fillId="0" borderId="2" xfId="0" applyNumberFormat="1" applyFont="1" applyFill="1" applyBorder="1" applyAlignment="1" quotePrefix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209" fontId="4" fillId="0" borderId="3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09" fontId="4" fillId="0" borderId="2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/>
    </xf>
    <xf numFmtId="209" fontId="6" fillId="0" borderId="2" xfId="0" applyNumberFormat="1" applyFont="1" applyFill="1" applyBorder="1" applyAlignment="1">
      <alignment horizontal="right" vertical="top" wrapText="1"/>
    </xf>
    <xf numFmtId="209" fontId="6" fillId="0" borderId="3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justify" vertical="top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/>
    </xf>
    <xf numFmtId="49" fontId="4" fillId="0" borderId="2" xfId="0" applyNumberFormat="1" applyFont="1" applyFill="1" applyBorder="1" applyAlignment="1">
      <alignment horizontal="justify" vertical="top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top"/>
    </xf>
    <xf numFmtId="210" fontId="4" fillId="0" borderId="2" xfId="0" applyNumberFormat="1" applyFont="1" applyFill="1" applyBorder="1" applyAlignment="1">
      <alignment/>
    </xf>
    <xf numFmtId="209" fontId="6" fillId="0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justify" vertical="top" wrapText="1"/>
    </xf>
    <xf numFmtId="209" fontId="6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omputer\c\&#1052;&#1086;&#1080;%20&#1076;&#1086;&#1082;&#1091;&#1084;&#1077;&#1085;&#1090;&#1099;\&#1089;&#1074;&#1086;&#1076;&#1082;&#1072;\2002\&#1076;&#1086;&#1093;&#1086;&#1076;&#1099;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91;&#1075;&#1086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"/>
      <sheetName val="вс"/>
      <sheetName val="ден"/>
      <sheetName val="зач"/>
      <sheetName val="СХТП"/>
      <sheetName val="сводка"/>
      <sheetName val="графи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голь"/>
      <sheetName val="Лист2"/>
      <sheetName val="Лист3"/>
      <sheetName val="Лист1"/>
      <sheetName val="фин-е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139"/>
  <sheetViews>
    <sheetView tabSelected="1" workbookViewId="0" topLeftCell="A1">
      <pane xSplit="2" ySplit="8" topLeftCell="C10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5" sqref="C105"/>
    </sheetView>
  </sheetViews>
  <sheetFormatPr defaultColWidth="9.00390625" defaultRowHeight="12.75"/>
  <cols>
    <col min="1" max="1" width="33.00390625" style="10" customWidth="1"/>
    <col min="2" max="2" width="124.25390625" style="12" customWidth="1"/>
    <col min="3" max="3" width="29.875" style="12" customWidth="1"/>
    <col min="4" max="16384" width="9.125" style="12" customWidth="1"/>
  </cols>
  <sheetData>
    <row r="1" ht="18.75">
      <c r="C1" s="24" t="s">
        <v>146</v>
      </c>
    </row>
    <row r="2" ht="18.75">
      <c r="C2" s="25" t="s">
        <v>259</v>
      </c>
    </row>
    <row r="3" ht="93.75">
      <c r="C3" s="26" t="s">
        <v>258</v>
      </c>
    </row>
    <row r="4" spans="2:5" ht="18.75">
      <c r="B4" s="11"/>
      <c r="C4" s="13"/>
      <c r="D4" s="13"/>
      <c r="E4" s="13"/>
    </row>
    <row r="5" spans="1:3" ht="18.75">
      <c r="A5" s="40" t="s">
        <v>1</v>
      </c>
      <c r="B5" s="40"/>
      <c r="C5" s="40"/>
    </row>
    <row r="6" spans="1:3" ht="18.75">
      <c r="A6" s="40" t="s">
        <v>147</v>
      </c>
      <c r="B6" s="40"/>
      <c r="C6" s="40"/>
    </row>
    <row r="7" spans="1:2" ht="18.75">
      <c r="A7" s="17"/>
      <c r="B7" s="18"/>
    </row>
    <row r="8" spans="1:3" s="10" customFormat="1" ht="30" customHeight="1">
      <c r="A8" s="27" t="s">
        <v>0</v>
      </c>
      <c r="B8" s="28" t="s">
        <v>148</v>
      </c>
      <c r="C8" s="1" t="s">
        <v>253</v>
      </c>
    </row>
    <row r="9" spans="1:3" ht="18.75">
      <c r="A9" s="21" t="s">
        <v>138</v>
      </c>
      <c r="B9" s="21"/>
      <c r="C9" s="19">
        <f>C10+C18+C24+C38+C41+C51+C68+C86+C93+C97+C108+C122+C132</f>
        <v>27635</v>
      </c>
    </row>
    <row r="10" spans="1:3" ht="18.75">
      <c r="A10" s="7" t="s">
        <v>149</v>
      </c>
      <c r="B10" s="4" t="s">
        <v>3</v>
      </c>
      <c r="C10" s="5">
        <f>C11</f>
        <v>16653</v>
      </c>
    </row>
    <row r="11" spans="1:3" ht="18.75">
      <c r="A11" s="7" t="s">
        <v>150</v>
      </c>
      <c r="B11" s="2" t="s">
        <v>4</v>
      </c>
      <c r="C11" s="5">
        <f>SUM(C12:C13)+C16+C17</f>
        <v>16653</v>
      </c>
    </row>
    <row r="12" spans="1:3" ht="37.5">
      <c r="A12" s="7" t="s">
        <v>5</v>
      </c>
      <c r="B12" s="2" t="s">
        <v>6</v>
      </c>
      <c r="C12" s="22">
        <v>100</v>
      </c>
    </row>
    <row r="13" spans="1:3" ht="37.5">
      <c r="A13" s="7" t="s">
        <v>151</v>
      </c>
      <c r="B13" s="2" t="s">
        <v>7</v>
      </c>
      <c r="C13" s="5">
        <f>SUM(C14:C15)</f>
        <v>16453</v>
      </c>
    </row>
    <row r="14" spans="1:3" ht="75">
      <c r="A14" s="7" t="s">
        <v>152</v>
      </c>
      <c r="B14" s="2" t="s">
        <v>8</v>
      </c>
      <c r="C14" s="22">
        <f>16653-100-15-100</f>
        <v>16438</v>
      </c>
    </row>
    <row r="15" spans="1:3" ht="75">
      <c r="A15" s="7" t="s">
        <v>9</v>
      </c>
      <c r="B15" s="2" t="s">
        <v>10</v>
      </c>
      <c r="C15" s="22">
        <v>15</v>
      </c>
    </row>
    <row r="16" spans="1:3" ht="37.5">
      <c r="A16" s="7" t="s">
        <v>11</v>
      </c>
      <c r="B16" s="2" t="s">
        <v>12</v>
      </c>
      <c r="C16" s="22">
        <v>100</v>
      </c>
    </row>
    <row r="17" spans="1:3" ht="75" hidden="1">
      <c r="A17" s="7" t="s">
        <v>153</v>
      </c>
      <c r="B17" s="8" t="s">
        <v>154</v>
      </c>
      <c r="C17" s="22"/>
    </row>
    <row r="18" spans="1:3" ht="18.75">
      <c r="A18" s="7" t="s">
        <v>155</v>
      </c>
      <c r="B18" s="4" t="s">
        <v>13</v>
      </c>
      <c r="C18" s="5">
        <f>C19+C22+C23</f>
        <v>2645</v>
      </c>
    </row>
    <row r="19" spans="1:3" ht="18.75">
      <c r="A19" s="7" t="s">
        <v>156</v>
      </c>
      <c r="B19" s="2" t="s">
        <v>14</v>
      </c>
      <c r="C19" s="5">
        <f>C20+C21</f>
        <v>772</v>
      </c>
    </row>
    <row r="20" spans="1:3" ht="37.5">
      <c r="A20" s="7" t="s">
        <v>157</v>
      </c>
      <c r="B20" s="2" t="s">
        <v>15</v>
      </c>
      <c r="C20" s="22">
        <v>502</v>
      </c>
    </row>
    <row r="21" spans="1:3" ht="37.5">
      <c r="A21" s="7" t="s">
        <v>158</v>
      </c>
      <c r="B21" s="2" t="s">
        <v>16</v>
      </c>
      <c r="C21" s="22">
        <v>270</v>
      </c>
    </row>
    <row r="22" spans="1:3" ht="18.75">
      <c r="A22" s="7" t="s">
        <v>159</v>
      </c>
      <c r="B22" s="2" t="s">
        <v>17</v>
      </c>
      <c r="C22" s="22">
        <v>1800</v>
      </c>
    </row>
    <row r="23" spans="1:3" ht="18.75">
      <c r="A23" s="7" t="s">
        <v>160</v>
      </c>
      <c r="B23" s="2" t="s">
        <v>18</v>
      </c>
      <c r="C23" s="22">
        <v>73</v>
      </c>
    </row>
    <row r="24" spans="1:3" ht="18.75">
      <c r="A24" s="7" t="s">
        <v>161</v>
      </c>
      <c r="B24" s="4" t="s">
        <v>19</v>
      </c>
      <c r="C24" s="5">
        <f>C25+C28+C33+C30</f>
        <v>1234</v>
      </c>
    </row>
    <row r="25" spans="1:3" ht="18.75" hidden="1">
      <c r="A25" s="7" t="s">
        <v>20</v>
      </c>
      <c r="B25" s="4" t="s">
        <v>21</v>
      </c>
      <c r="C25" s="5">
        <f>C27+C26</f>
        <v>0</v>
      </c>
    </row>
    <row r="26" spans="1:3" ht="18.75" hidden="1">
      <c r="A26" s="7" t="s">
        <v>22</v>
      </c>
      <c r="B26" s="4" t="s">
        <v>23</v>
      </c>
      <c r="C26" s="5"/>
    </row>
    <row r="27" spans="1:3" ht="37.5" hidden="1">
      <c r="A27" s="7" t="s">
        <v>24</v>
      </c>
      <c r="B27" s="2" t="s">
        <v>25</v>
      </c>
      <c r="C27" s="22"/>
    </row>
    <row r="28" spans="1:3" ht="18.75" hidden="1">
      <c r="A28" s="7" t="s">
        <v>26</v>
      </c>
      <c r="B28" s="2" t="s">
        <v>27</v>
      </c>
      <c r="C28" s="5">
        <f>C29</f>
        <v>0</v>
      </c>
    </row>
    <row r="29" spans="1:3" ht="18.75" hidden="1">
      <c r="A29" s="7" t="s">
        <v>28</v>
      </c>
      <c r="B29" s="3" t="s">
        <v>29</v>
      </c>
      <c r="C29" s="22"/>
    </row>
    <row r="30" spans="1:3" ht="18.75">
      <c r="A30" s="7" t="s">
        <v>162</v>
      </c>
      <c r="B30" s="2" t="s">
        <v>30</v>
      </c>
      <c r="C30" s="5">
        <f>SUM(C31:C32)</f>
        <v>1234</v>
      </c>
    </row>
    <row r="31" spans="1:3" ht="18.75">
      <c r="A31" s="7" t="s">
        <v>163</v>
      </c>
      <c r="B31" s="2" t="s">
        <v>31</v>
      </c>
      <c r="C31" s="22">
        <v>300</v>
      </c>
    </row>
    <row r="32" spans="1:3" ht="18.75">
      <c r="A32" s="7" t="s">
        <v>164</v>
      </c>
      <c r="B32" s="2" t="s">
        <v>32</v>
      </c>
      <c r="C32" s="22">
        <v>934</v>
      </c>
    </row>
    <row r="33" spans="1:3" ht="18.75" hidden="1">
      <c r="A33" s="7" t="s">
        <v>33</v>
      </c>
      <c r="B33" s="2" t="s">
        <v>34</v>
      </c>
      <c r="C33" s="5">
        <f>C34+C36</f>
        <v>0</v>
      </c>
    </row>
    <row r="34" spans="1:3" ht="37.5" hidden="1">
      <c r="A34" s="7" t="s">
        <v>35</v>
      </c>
      <c r="B34" s="2" t="s">
        <v>36</v>
      </c>
      <c r="C34" s="5">
        <f>C35</f>
        <v>0</v>
      </c>
    </row>
    <row r="35" spans="1:3" ht="56.25" hidden="1">
      <c r="A35" s="7" t="s">
        <v>37</v>
      </c>
      <c r="B35" s="2" t="s">
        <v>38</v>
      </c>
      <c r="C35" s="22"/>
    </row>
    <row r="36" spans="1:3" ht="37.5" hidden="1">
      <c r="A36" s="7" t="s">
        <v>39</v>
      </c>
      <c r="B36" s="2" t="s">
        <v>40</v>
      </c>
      <c r="C36" s="5">
        <f>C37</f>
        <v>0</v>
      </c>
    </row>
    <row r="37" spans="1:3" ht="56.25" hidden="1">
      <c r="A37" s="7" t="s">
        <v>41</v>
      </c>
      <c r="B37" s="2" t="s">
        <v>42</v>
      </c>
      <c r="C37" s="22"/>
    </row>
    <row r="38" spans="1:3" ht="18.75" hidden="1">
      <c r="A38" s="7" t="s">
        <v>43</v>
      </c>
      <c r="B38" s="2" t="s">
        <v>44</v>
      </c>
      <c r="C38" s="5">
        <f>C39</f>
        <v>0</v>
      </c>
    </row>
    <row r="39" spans="1:3" ht="18.75" hidden="1">
      <c r="A39" s="7" t="s">
        <v>45</v>
      </c>
      <c r="B39" s="2" t="s">
        <v>46</v>
      </c>
      <c r="C39" s="5">
        <f>C40</f>
        <v>0</v>
      </c>
    </row>
    <row r="40" spans="1:3" ht="18.75" hidden="1">
      <c r="A40" s="7" t="s">
        <v>47</v>
      </c>
      <c r="B40" s="3" t="s">
        <v>48</v>
      </c>
      <c r="C40" s="22"/>
    </row>
    <row r="41" spans="1:3" ht="18.75" hidden="1">
      <c r="A41" s="7" t="s">
        <v>49</v>
      </c>
      <c r="B41" s="2" t="s">
        <v>50</v>
      </c>
      <c r="C41" s="5">
        <f>C42+C44+C46</f>
        <v>0</v>
      </c>
    </row>
    <row r="42" spans="1:3" ht="37.5" hidden="1">
      <c r="A42" s="7" t="s">
        <v>51</v>
      </c>
      <c r="B42" s="2" t="s">
        <v>52</v>
      </c>
      <c r="C42" s="22">
        <f>C43</f>
        <v>0</v>
      </c>
    </row>
    <row r="43" spans="1:3" ht="37.5" hidden="1">
      <c r="A43" s="7" t="s">
        <v>53</v>
      </c>
      <c r="B43" s="2" t="s">
        <v>165</v>
      </c>
      <c r="C43" s="22"/>
    </row>
    <row r="44" spans="1:3" ht="37.5" hidden="1">
      <c r="A44" s="35" t="s">
        <v>54</v>
      </c>
      <c r="B44" s="2" t="s">
        <v>55</v>
      </c>
      <c r="C44" s="36">
        <f>C45</f>
        <v>0</v>
      </c>
    </row>
    <row r="45" spans="1:3" ht="37.5" hidden="1">
      <c r="A45" s="35" t="s">
        <v>166</v>
      </c>
      <c r="B45" s="2" t="s">
        <v>55</v>
      </c>
      <c r="C45" s="22"/>
    </row>
    <row r="46" spans="1:3" ht="37.5" hidden="1">
      <c r="A46" s="7" t="s">
        <v>56</v>
      </c>
      <c r="B46" s="2" t="s">
        <v>57</v>
      </c>
      <c r="C46" s="5">
        <f>C47+C48</f>
        <v>0</v>
      </c>
    </row>
    <row r="47" spans="1:3" ht="56.25" hidden="1">
      <c r="A47" s="7" t="s">
        <v>58</v>
      </c>
      <c r="B47" s="2" t="s">
        <v>59</v>
      </c>
      <c r="C47" s="22"/>
    </row>
    <row r="48" spans="1:3" ht="56.25" hidden="1">
      <c r="A48" s="7" t="s">
        <v>167</v>
      </c>
      <c r="B48" s="2" t="s">
        <v>168</v>
      </c>
      <c r="C48" s="5">
        <f>C50+C49</f>
        <v>0</v>
      </c>
    </row>
    <row r="49" spans="1:3" ht="75" hidden="1">
      <c r="A49" s="7" t="s">
        <v>169</v>
      </c>
      <c r="B49" s="15" t="s">
        <v>170</v>
      </c>
      <c r="C49" s="5"/>
    </row>
    <row r="50" spans="1:3" ht="75" hidden="1">
      <c r="A50" s="7" t="s">
        <v>171</v>
      </c>
      <c r="B50" s="2" t="s">
        <v>172</v>
      </c>
      <c r="C50" s="22"/>
    </row>
    <row r="51" spans="1:3" ht="37.5" hidden="1">
      <c r="A51" s="7" t="s">
        <v>60</v>
      </c>
      <c r="B51" s="2" t="s">
        <v>61</v>
      </c>
      <c r="C51" s="5">
        <f>C52+C54+C58+C63+C61+C66</f>
        <v>0</v>
      </c>
    </row>
    <row r="52" spans="1:3" ht="18.75" hidden="1">
      <c r="A52" s="7" t="s">
        <v>173</v>
      </c>
      <c r="B52" s="2" t="s">
        <v>174</v>
      </c>
      <c r="C52" s="5">
        <f>C53</f>
        <v>0</v>
      </c>
    </row>
    <row r="53" spans="1:3" ht="37.5" hidden="1">
      <c r="A53" s="7" t="s">
        <v>62</v>
      </c>
      <c r="B53" s="2" t="s">
        <v>63</v>
      </c>
      <c r="C53" s="22"/>
    </row>
    <row r="54" spans="1:3" ht="18.75" hidden="1">
      <c r="A54" s="7" t="s">
        <v>64</v>
      </c>
      <c r="B54" s="2" t="s">
        <v>65</v>
      </c>
      <c r="C54" s="5">
        <f>C55</f>
        <v>0</v>
      </c>
    </row>
    <row r="55" spans="1:3" ht="18.75" hidden="1">
      <c r="A55" s="7" t="s">
        <v>66</v>
      </c>
      <c r="B55" s="2" t="s">
        <v>175</v>
      </c>
      <c r="C55" s="5">
        <f>C57+C56</f>
        <v>0</v>
      </c>
    </row>
    <row r="56" spans="1:3" ht="37.5" hidden="1">
      <c r="A56" s="7" t="s">
        <v>176</v>
      </c>
      <c r="B56" s="2" t="s">
        <v>177</v>
      </c>
      <c r="C56" s="22"/>
    </row>
    <row r="57" spans="1:3" ht="18.75" hidden="1">
      <c r="A57" s="7" t="s">
        <v>67</v>
      </c>
      <c r="B57" s="3" t="s">
        <v>68</v>
      </c>
      <c r="C57" s="22"/>
    </row>
    <row r="58" spans="1:3" ht="18.75" hidden="1">
      <c r="A58" s="7" t="s">
        <v>69</v>
      </c>
      <c r="B58" s="2" t="s">
        <v>70</v>
      </c>
      <c r="C58" s="5">
        <f>SUM(C59:C60)</f>
        <v>0</v>
      </c>
    </row>
    <row r="59" spans="1:3" ht="18.75" hidden="1">
      <c r="A59" s="7" t="s">
        <v>71</v>
      </c>
      <c r="B59" s="2" t="s">
        <v>72</v>
      </c>
      <c r="C59" s="22"/>
    </row>
    <row r="60" spans="1:3" ht="37.5" hidden="1">
      <c r="A60" s="7" t="s">
        <v>73</v>
      </c>
      <c r="B60" s="2" t="s">
        <v>178</v>
      </c>
      <c r="C60" s="22"/>
    </row>
    <row r="61" spans="1:3" ht="18.75" hidden="1">
      <c r="A61" s="7" t="s">
        <v>74</v>
      </c>
      <c r="B61" s="2" t="s">
        <v>75</v>
      </c>
      <c r="C61" s="5">
        <f>C62</f>
        <v>0</v>
      </c>
    </row>
    <row r="62" spans="1:3" ht="18.75" hidden="1">
      <c r="A62" s="7" t="s">
        <v>76</v>
      </c>
      <c r="B62" s="2" t="s">
        <v>77</v>
      </c>
      <c r="C62" s="22"/>
    </row>
    <row r="63" spans="1:3" ht="18.75" hidden="1">
      <c r="A63" s="7" t="s">
        <v>179</v>
      </c>
      <c r="B63" s="2" t="s">
        <v>78</v>
      </c>
      <c r="C63" s="5">
        <f>C64</f>
        <v>0</v>
      </c>
    </row>
    <row r="64" spans="1:3" ht="37.5" hidden="1">
      <c r="A64" s="7" t="s">
        <v>180</v>
      </c>
      <c r="B64" s="2" t="s">
        <v>181</v>
      </c>
      <c r="C64" s="5">
        <f>C65</f>
        <v>0</v>
      </c>
    </row>
    <row r="65" spans="1:3" ht="56.25" hidden="1">
      <c r="A65" s="7" t="s">
        <v>79</v>
      </c>
      <c r="B65" s="2" t="s">
        <v>80</v>
      </c>
      <c r="C65" s="22"/>
    </row>
    <row r="66" spans="1:3" ht="18.75" hidden="1">
      <c r="A66" s="7" t="s">
        <v>182</v>
      </c>
      <c r="B66" s="2" t="s">
        <v>183</v>
      </c>
      <c r="C66" s="5">
        <f>C67</f>
        <v>0</v>
      </c>
    </row>
    <row r="67" spans="1:3" ht="18.75" hidden="1">
      <c r="A67" s="7" t="s">
        <v>81</v>
      </c>
      <c r="B67" s="2" t="s">
        <v>82</v>
      </c>
      <c r="C67" s="22"/>
    </row>
    <row r="68" spans="1:3" ht="37.5">
      <c r="A68" s="7" t="s">
        <v>184</v>
      </c>
      <c r="B68" s="2" t="s">
        <v>83</v>
      </c>
      <c r="C68" s="33">
        <f>C71+C79+C69+C76</f>
        <v>2576</v>
      </c>
    </row>
    <row r="69" spans="1:3" ht="18.75" hidden="1">
      <c r="A69" s="35" t="s">
        <v>185</v>
      </c>
      <c r="B69" s="7" t="s">
        <v>84</v>
      </c>
      <c r="C69" s="5">
        <f>C70</f>
        <v>0</v>
      </c>
    </row>
    <row r="70" spans="1:3" ht="37.5" hidden="1">
      <c r="A70" s="35" t="s">
        <v>186</v>
      </c>
      <c r="B70" s="6" t="s">
        <v>85</v>
      </c>
      <c r="C70" s="22"/>
    </row>
    <row r="71" spans="1:3" ht="37.5">
      <c r="A71" s="7" t="s">
        <v>187</v>
      </c>
      <c r="B71" s="2" t="s">
        <v>188</v>
      </c>
      <c r="C71" s="5">
        <f>C72+C74</f>
        <v>1346</v>
      </c>
    </row>
    <row r="72" spans="1:3" ht="56.25">
      <c r="A72" s="7" t="s">
        <v>189</v>
      </c>
      <c r="B72" s="29" t="s">
        <v>190</v>
      </c>
      <c r="C72" s="5">
        <f>SUM(C73)</f>
        <v>1346</v>
      </c>
    </row>
    <row r="73" spans="1:3" ht="56.25">
      <c r="A73" s="9" t="s">
        <v>191</v>
      </c>
      <c r="B73" s="29" t="s">
        <v>192</v>
      </c>
      <c r="C73" s="22">
        <v>1346</v>
      </c>
    </row>
    <row r="74" spans="1:3" ht="56.25" hidden="1">
      <c r="A74" s="9" t="s">
        <v>193</v>
      </c>
      <c r="B74" s="4" t="s">
        <v>194</v>
      </c>
      <c r="C74" s="22">
        <f>C75</f>
        <v>0</v>
      </c>
    </row>
    <row r="75" spans="1:3" ht="56.25" hidden="1">
      <c r="A75" s="9" t="s">
        <v>195</v>
      </c>
      <c r="B75" s="8" t="s">
        <v>196</v>
      </c>
      <c r="C75" s="22"/>
    </row>
    <row r="76" spans="1:3" ht="37.5">
      <c r="A76" s="9" t="s">
        <v>197</v>
      </c>
      <c r="B76" s="4" t="s">
        <v>198</v>
      </c>
      <c r="C76" s="22">
        <f>C77</f>
        <v>6</v>
      </c>
    </row>
    <row r="77" spans="1:3" ht="37.5">
      <c r="A77" s="9" t="s">
        <v>199</v>
      </c>
      <c r="B77" s="4" t="s">
        <v>200</v>
      </c>
      <c r="C77" s="22">
        <f>C78</f>
        <v>6</v>
      </c>
    </row>
    <row r="78" spans="1:3" ht="37.5">
      <c r="A78" s="9" t="s">
        <v>201</v>
      </c>
      <c r="B78" s="4" t="s">
        <v>202</v>
      </c>
      <c r="C78" s="22">
        <v>6</v>
      </c>
    </row>
    <row r="79" spans="1:3" ht="56.25">
      <c r="A79" s="7" t="s">
        <v>203</v>
      </c>
      <c r="B79" s="29" t="s">
        <v>204</v>
      </c>
      <c r="C79" s="5">
        <f>C83+C80</f>
        <v>1224</v>
      </c>
    </row>
    <row r="80" spans="1:3" ht="37.5">
      <c r="A80" s="7" t="s">
        <v>205</v>
      </c>
      <c r="B80" s="29" t="s">
        <v>206</v>
      </c>
      <c r="C80" s="5">
        <f>SUM(C81:C82)</f>
        <v>1</v>
      </c>
    </row>
    <row r="81" spans="1:3" ht="37.5">
      <c r="A81" s="7" t="s">
        <v>207</v>
      </c>
      <c r="B81" s="29" t="s">
        <v>208</v>
      </c>
      <c r="C81" s="22">
        <v>1</v>
      </c>
    </row>
    <row r="82" spans="1:3" ht="37.5" hidden="1">
      <c r="A82" s="7" t="s">
        <v>209</v>
      </c>
      <c r="B82" s="29" t="s">
        <v>210</v>
      </c>
      <c r="C82" s="5"/>
    </row>
    <row r="83" spans="1:3" ht="56.25">
      <c r="A83" s="7" t="s">
        <v>211</v>
      </c>
      <c r="B83" s="29" t="s">
        <v>139</v>
      </c>
      <c r="C83" s="5">
        <f>C84+C85</f>
        <v>1223</v>
      </c>
    </row>
    <row r="84" spans="1:3" ht="56.25">
      <c r="A84" s="7" t="s">
        <v>212</v>
      </c>
      <c r="B84" s="29" t="s">
        <v>136</v>
      </c>
      <c r="C84" s="22">
        <v>1223</v>
      </c>
    </row>
    <row r="85" spans="1:3" ht="56.25" hidden="1">
      <c r="A85" s="7" t="s">
        <v>213</v>
      </c>
      <c r="B85" s="29" t="s">
        <v>214</v>
      </c>
      <c r="C85" s="22"/>
    </row>
    <row r="86" spans="1:3" ht="18.75">
      <c r="A86" s="7" t="s">
        <v>215</v>
      </c>
      <c r="B86" s="2" t="s">
        <v>86</v>
      </c>
      <c r="C86" s="5">
        <f>C87+C88</f>
        <v>1998</v>
      </c>
    </row>
    <row r="87" spans="1:3" ht="18.75">
      <c r="A87" s="7" t="s">
        <v>216</v>
      </c>
      <c r="B87" s="2" t="s">
        <v>87</v>
      </c>
      <c r="C87" s="22">
        <v>165</v>
      </c>
    </row>
    <row r="88" spans="1:3" ht="18.75">
      <c r="A88" s="7" t="s">
        <v>217</v>
      </c>
      <c r="B88" s="29" t="s">
        <v>218</v>
      </c>
      <c r="C88" s="5">
        <f>C89+C92</f>
        <v>1833</v>
      </c>
    </row>
    <row r="89" spans="1:3" ht="37.5">
      <c r="A89" s="30" t="s">
        <v>219</v>
      </c>
      <c r="B89" s="29" t="s">
        <v>220</v>
      </c>
      <c r="C89" s="5">
        <f>C90+C91</f>
        <v>1733</v>
      </c>
    </row>
    <row r="90" spans="1:3" ht="37.5">
      <c r="A90" s="7" t="s">
        <v>221</v>
      </c>
      <c r="B90" s="29" t="s">
        <v>137</v>
      </c>
      <c r="C90" s="22">
        <v>1433</v>
      </c>
    </row>
    <row r="91" spans="1:3" ht="18.75">
      <c r="A91" s="7" t="s">
        <v>222</v>
      </c>
      <c r="B91" s="29" t="s">
        <v>223</v>
      </c>
      <c r="C91" s="22">
        <v>300</v>
      </c>
    </row>
    <row r="92" spans="1:3" ht="18.75">
      <c r="A92" s="7" t="s">
        <v>224</v>
      </c>
      <c r="B92" s="29" t="s">
        <v>225</v>
      </c>
      <c r="C92" s="22">
        <v>100</v>
      </c>
    </row>
    <row r="93" spans="1:3" ht="18.75" hidden="1">
      <c r="A93" s="2" t="s">
        <v>88</v>
      </c>
      <c r="B93" s="7" t="s">
        <v>89</v>
      </c>
      <c r="C93" s="5">
        <f>C94</f>
        <v>0</v>
      </c>
    </row>
    <row r="94" spans="1:3" ht="18.75" hidden="1">
      <c r="A94" s="2" t="s">
        <v>90</v>
      </c>
      <c r="B94" s="7" t="s">
        <v>91</v>
      </c>
      <c r="C94" s="5">
        <f>C95+C96</f>
        <v>0</v>
      </c>
    </row>
    <row r="95" spans="1:3" ht="37.5" hidden="1">
      <c r="A95" s="2" t="s">
        <v>92</v>
      </c>
      <c r="B95" s="7" t="s">
        <v>93</v>
      </c>
      <c r="C95" s="22"/>
    </row>
    <row r="96" spans="1:3" ht="37.5" hidden="1">
      <c r="A96" s="2" t="s">
        <v>94</v>
      </c>
      <c r="B96" s="7" t="s">
        <v>95</v>
      </c>
      <c r="C96" s="22"/>
    </row>
    <row r="97" spans="1:3" ht="18.75">
      <c r="A97" s="2" t="s">
        <v>226</v>
      </c>
      <c r="B97" s="7" t="s">
        <v>96</v>
      </c>
      <c r="C97" s="5">
        <f>C98+C105</f>
        <v>2497</v>
      </c>
    </row>
    <row r="98" spans="1:3" ht="56.25">
      <c r="A98" s="2" t="s">
        <v>227</v>
      </c>
      <c r="B98" s="29" t="s">
        <v>228</v>
      </c>
      <c r="C98" s="5">
        <f>C99+C103+C101</f>
        <v>2483</v>
      </c>
    </row>
    <row r="99" spans="1:3" ht="75">
      <c r="A99" s="2" t="s">
        <v>229</v>
      </c>
      <c r="B99" s="29" t="s">
        <v>230</v>
      </c>
      <c r="C99" s="5">
        <f>C100</f>
        <v>2483</v>
      </c>
    </row>
    <row r="100" spans="1:3" ht="75">
      <c r="A100" s="2" t="s">
        <v>231</v>
      </c>
      <c r="B100" s="8" t="s">
        <v>232</v>
      </c>
      <c r="C100" s="22">
        <f>1167+1316</f>
        <v>2483</v>
      </c>
    </row>
    <row r="101" spans="1:3" ht="75" hidden="1">
      <c r="A101" s="2" t="s">
        <v>233</v>
      </c>
      <c r="B101" s="29" t="s">
        <v>230</v>
      </c>
      <c r="C101" s="22">
        <f>C102</f>
        <v>0</v>
      </c>
    </row>
    <row r="102" spans="1:3" ht="75" hidden="1">
      <c r="A102" s="2" t="s">
        <v>234</v>
      </c>
      <c r="B102" s="8" t="s">
        <v>235</v>
      </c>
      <c r="C102" s="22"/>
    </row>
    <row r="103" spans="1:3" ht="75" hidden="1">
      <c r="A103" s="2" t="s">
        <v>97</v>
      </c>
      <c r="B103" s="29" t="s">
        <v>236</v>
      </c>
      <c r="C103" s="5">
        <f>C104</f>
        <v>0</v>
      </c>
    </row>
    <row r="104" spans="1:3" ht="75" hidden="1">
      <c r="A104" s="2" t="s">
        <v>98</v>
      </c>
      <c r="B104" s="8" t="s">
        <v>237</v>
      </c>
      <c r="C104" s="22"/>
    </row>
    <row r="105" spans="1:3" ht="56.25">
      <c r="A105" s="9" t="s">
        <v>140</v>
      </c>
      <c r="B105" s="29" t="s">
        <v>141</v>
      </c>
      <c r="C105" s="16">
        <f>C106</f>
        <v>14</v>
      </c>
    </row>
    <row r="106" spans="1:3" ht="18.75">
      <c r="A106" s="9" t="s">
        <v>142</v>
      </c>
      <c r="B106" s="29" t="s">
        <v>143</v>
      </c>
      <c r="C106" s="16">
        <f>C107</f>
        <v>14</v>
      </c>
    </row>
    <row r="107" spans="1:3" ht="37.5">
      <c r="A107" s="9" t="s">
        <v>144</v>
      </c>
      <c r="B107" s="29" t="s">
        <v>145</v>
      </c>
      <c r="C107" s="23">
        <v>14</v>
      </c>
    </row>
    <row r="108" spans="1:3" ht="18.75">
      <c r="A108" s="34" t="s">
        <v>238</v>
      </c>
      <c r="B108" s="20" t="s">
        <v>99</v>
      </c>
      <c r="C108" s="16">
        <f>C113+C119+C112+C117+C111+C109+C118+C116</f>
        <v>30</v>
      </c>
    </row>
    <row r="109" spans="1:3" ht="18.75" hidden="1">
      <c r="A109" s="2" t="s">
        <v>100</v>
      </c>
      <c r="B109" s="7" t="s">
        <v>101</v>
      </c>
      <c r="C109" s="5">
        <f>C110</f>
        <v>0</v>
      </c>
    </row>
    <row r="110" spans="1:3" ht="37.5" hidden="1">
      <c r="A110" s="2" t="s">
        <v>102</v>
      </c>
      <c r="B110" s="7" t="s">
        <v>103</v>
      </c>
      <c r="C110" s="5"/>
    </row>
    <row r="111" spans="1:3" ht="18.75" hidden="1">
      <c r="A111" s="2" t="s">
        <v>104</v>
      </c>
      <c r="B111" s="7" t="s">
        <v>105</v>
      </c>
      <c r="C111" s="5"/>
    </row>
    <row r="112" spans="1:3" ht="37.5" hidden="1">
      <c r="A112" s="2" t="s">
        <v>106</v>
      </c>
      <c r="B112" s="7" t="s">
        <v>107</v>
      </c>
      <c r="C112" s="5"/>
    </row>
    <row r="113" spans="1:3" ht="18.75">
      <c r="A113" s="2" t="s">
        <v>108</v>
      </c>
      <c r="B113" s="7" t="s">
        <v>109</v>
      </c>
      <c r="C113" s="5">
        <f>C114+C115</f>
        <v>10</v>
      </c>
    </row>
    <row r="114" spans="1:3" ht="56.25">
      <c r="A114" s="2" t="s">
        <v>110</v>
      </c>
      <c r="B114" s="14" t="s">
        <v>111</v>
      </c>
      <c r="C114" s="37">
        <v>10</v>
      </c>
    </row>
    <row r="115" spans="1:3" ht="37.5" hidden="1">
      <c r="A115" s="2" t="s">
        <v>112</v>
      </c>
      <c r="B115" s="15" t="s">
        <v>113</v>
      </c>
      <c r="C115" s="22"/>
    </row>
    <row r="116" spans="1:3" ht="18.75" hidden="1">
      <c r="A116" s="2" t="s">
        <v>239</v>
      </c>
      <c r="B116" s="31" t="s">
        <v>240</v>
      </c>
      <c r="C116" s="22"/>
    </row>
    <row r="117" spans="1:3" ht="37.5" hidden="1">
      <c r="A117" s="2" t="s">
        <v>114</v>
      </c>
      <c r="B117" s="15" t="s">
        <v>115</v>
      </c>
      <c r="C117" s="22"/>
    </row>
    <row r="118" spans="1:3" ht="56.25" hidden="1">
      <c r="A118" s="2" t="s">
        <v>116</v>
      </c>
      <c r="B118" s="15" t="s">
        <v>117</v>
      </c>
      <c r="C118" s="22"/>
    </row>
    <row r="119" spans="1:3" ht="18.75">
      <c r="A119" s="2" t="s">
        <v>241</v>
      </c>
      <c r="B119" s="7" t="s">
        <v>118</v>
      </c>
      <c r="C119" s="5">
        <f>C121+C120</f>
        <v>20</v>
      </c>
    </row>
    <row r="120" spans="1:3" ht="37.5">
      <c r="A120" s="2" t="s">
        <v>242</v>
      </c>
      <c r="B120" s="7" t="s">
        <v>119</v>
      </c>
      <c r="C120" s="22">
        <v>20</v>
      </c>
    </row>
    <row r="121" spans="1:3" ht="37.5" hidden="1">
      <c r="A121" s="2" t="s">
        <v>120</v>
      </c>
      <c r="B121" s="7" t="s">
        <v>121</v>
      </c>
      <c r="C121" s="22"/>
    </row>
    <row r="122" spans="1:3" ht="18.75">
      <c r="A122" s="2" t="s">
        <v>243</v>
      </c>
      <c r="B122" s="7" t="s">
        <v>122</v>
      </c>
      <c r="C122" s="5">
        <f>C127+C128+C123+C126+C131</f>
        <v>2</v>
      </c>
    </row>
    <row r="123" spans="1:3" ht="18.75" hidden="1">
      <c r="A123" s="2" t="s">
        <v>123</v>
      </c>
      <c r="B123" s="7" t="s">
        <v>124</v>
      </c>
      <c r="C123" s="5">
        <f>C124+C125</f>
        <v>0</v>
      </c>
    </row>
    <row r="124" spans="1:3" ht="18.75" hidden="1">
      <c r="A124" s="2" t="s">
        <v>125</v>
      </c>
      <c r="B124" s="8" t="s">
        <v>126</v>
      </c>
      <c r="C124" s="22"/>
    </row>
    <row r="125" spans="1:3" ht="18.75" hidden="1">
      <c r="A125" s="2" t="s">
        <v>127</v>
      </c>
      <c r="B125" s="8" t="s">
        <v>128</v>
      </c>
      <c r="C125" s="22"/>
    </row>
    <row r="126" spans="1:3" ht="37.5" hidden="1">
      <c r="A126" s="2" t="s">
        <v>129</v>
      </c>
      <c r="B126" s="7" t="s">
        <v>130</v>
      </c>
      <c r="C126" s="22"/>
    </row>
    <row r="127" spans="1:3" ht="37.5" hidden="1">
      <c r="A127" s="2"/>
      <c r="B127" s="7" t="s">
        <v>131</v>
      </c>
      <c r="C127" s="22"/>
    </row>
    <row r="128" spans="1:3" ht="18.75">
      <c r="A128" s="2" t="s">
        <v>244</v>
      </c>
      <c r="B128" s="7" t="s">
        <v>132</v>
      </c>
      <c r="C128" s="5">
        <f>C129+C130</f>
        <v>2</v>
      </c>
    </row>
    <row r="129" spans="1:3" ht="18.75">
      <c r="A129" s="2" t="s">
        <v>245</v>
      </c>
      <c r="B129" s="8" t="s">
        <v>133</v>
      </c>
      <c r="C129" s="22">
        <v>2</v>
      </c>
    </row>
    <row r="130" spans="1:3" ht="18.75" hidden="1">
      <c r="A130" s="2" t="s">
        <v>134</v>
      </c>
      <c r="B130" s="8" t="s">
        <v>135</v>
      </c>
      <c r="C130" s="22"/>
    </row>
    <row r="131" spans="1:3" ht="18.75" hidden="1">
      <c r="A131" s="8" t="s">
        <v>246</v>
      </c>
      <c r="B131" s="8" t="s">
        <v>247</v>
      </c>
      <c r="C131" s="22"/>
    </row>
    <row r="132" spans="1:3" ht="18.75" hidden="1">
      <c r="A132" s="2" t="s">
        <v>248</v>
      </c>
      <c r="B132" s="38" t="s">
        <v>249</v>
      </c>
      <c r="C132" s="5">
        <f>C133</f>
        <v>0</v>
      </c>
    </row>
    <row r="133" spans="1:3" ht="18.75" hidden="1">
      <c r="A133" s="2" t="s">
        <v>250</v>
      </c>
      <c r="B133" s="7" t="s">
        <v>251</v>
      </c>
      <c r="C133" s="5"/>
    </row>
    <row r="134" spans="1:3" ht="18.75">
      <c r="A134" s="21" t="s">
        <v>252</v>
      </c>
      <c r="B134" s="21"/>
      <c r="C134" s="19">
        <f>SUM(C135:C138)</f>
        <v>107613.8</v>
      </c>
    </row>
    <row r="135" spans="1:3" ht="18.75">
      <c r="A135" s="7"/>
      <c r="B135" s="26" t="s">
        <v>257</v>
      </c>
      <c r="C135" s="39">
        <v>53180.3</v>
      </c>
    </row>
    <row r="136" spans="1:3" ht="18.75">
      <c r="A136" s="7"/>
      <c r="B136" s="32" t="s">
        <v>254</v>
      </c>
      <c r="C136" s="19">
        <v>2608.5</v>
      </c>
    </row>
    <row r="137" spans="1:3" ht="18.75">
      <c r="A137" s="7"/>
      <c r="B137" s="7" t="s">
        <v>256</v>
      </c>
      <c r="C137" s="19">
        <v>41839.8</v>
      </c>
    </row>
    <row r="138" spans="1:3" ht="18.75">
      <c r="A138" s="7"/>
      <c r="B138" s="26" t="s">
        <v>255</v>
      </c>
      <c r="C138" s="39">
        <v>9985.2</v>
      </c>
    </row>
    <row r="139" spans="1:3" ht="18.75">
      <c r="A139" s="21" t="s">
        <v>2</v>
      </c>
      <c r="B139" s="21"/>
      <c r="C139" s="19">
        <f>C134+C9</f>
        <v>135248.8</v>
      </c>
    </row>
  </sheetData>
  <mergeCells count="2">
    <mergeCell ref="A5:C5"/>
    <mergeCell ref="A6:C6"/>
  </mergeCells>
  <printOptions horizontalCentered="1"/>
  <pageMargins left="0.7086614173228347" right="0.5118110236220472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2009-11-24T10:13:14Z</cp:lastPrinted>
  <dcterms:created xsi:type="dcterms:W3CDTF">2003-01-10T12:55:40Z</dcterms:created>
  <dcterms:modified xsi:type="dcterms:W3CDTF">2009-12-29T08:10:02Z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